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320" windowHeight="11640" activeTab="1"/>
  </bookViews>
  <sheets>
    <sheet name="dati" sheetId="2" r:id="rId1"/>
    <sheet name="referto" sheetId="1" r:id="rId2"/>
  </sheets>
  <calcPr calcId="125725"/>
</workbook>
</file>

<file path=xl/calcChain.xml><?xml version="1.0" encoding="utf-8"?>
<calcChain xmlns="http://schemas.openxmlformats.org/spreadsheetml/2006/main">
  <c r="F3" i="1"/>
  <c r="E3"/>
  <c r="G7" i="2"/>
  <c r="M6" i="1"/>
  <c r="M7"/>
  <c r="M8"/>
  <c r="M9"/>
  <c r="M5"/>
  <c r="H6"/>
  <c r="H7"/>
  <c r="H8"/>
  <c r="H9"/>
  <c r="H5"/>
  <c r="M10" l="1"/>
  <c r="H10"/>
  <c r="L3"/>
  <c r="H11"/>
  <c r="J3"/>
  <c r="F10"/>
  <c r="E11"/>
  <c r="K9" s="1"/>
  <c r="E9"/>
  <c r="E7"/>
  <c r="K7"/>
  <c r="E5"/>
  <c r="K6"/>
  <c r="K5"/>
  <c r="O10"/>
  <c r="N10"/>
  <c r="L10"/>
  <c r="I10"/>
  <c r="G10"/>
  <c r="K8"/>
  <c r="K11" l="1"/>
  <c r="O11" s="1"/>
  <c r="A4" s="1"/>
  <c r="F12"/>
  <c r="K10"/>
  <c r="J12"/>
  <c r="M12"/>
  <c r="O12"/>
  <c r="A6" l="1"/>
  <c r="A5" s="1"/>
</calcChain>
</file>

<file path=xl/sharedStrings.xml><?xml version="1.0" encoding="utf-8"?>
<sst xmlns="http://schemas.openxmlformats.org/spreadsheetml/2006/main" count="46" uniqueCount="28">
  <si>
    <t>T</t>
  </si>
  <si>
    <t>S</t>
  </si>
  <si>
    <t>V</t>
  </si>
  <si>
    <t>:</t>
  </si>
  <si>
    <t>orari set</t>
  </si>
  <si>
    <t>Vince</t>
  </si>
  <si>
    <t>set</t>
  </si>
  <si>
    <t>min</t>
  </si>
  <si>
    <t>1°</t>
  </si>
  <si>
    <t>2°</t>
  </si>
  <si>
    <t>3°</t>
  </si>
  <si>
    <t>4°</t>
  </si>
  <si>
    <t>5°</t>
  </si>
  <si>
    <t>i</t>
  </si>
  <si>
    <t>f</t>
  </si>
  <si>
    <t>inizio:</t>
  </si>
  <si>
    <t>fine:</t>
  </si>
  <si>
    <t>pt</t>
  </si>
  <si>
    <t>Realizzazione M. Polliotto</t>
  </si>
  <si>
    <t>durata totale:</t>
  </si>
  <si>
    <t>note</t>
  </si>
  <si>
    <t>su</t>
  </si>
  <si>
    <t>squadre</t>
  </si>
  <si>
    <t>categoria / nr</t>
  </si>
  <si>
    <t>località</t>
  </si>
  <si>
    <t>data / ora</t>
  </si>
  <si>
    <t>tot:</t>
  </si>
  <si>
    <t>AoB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</si>
</sst>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h:mm;@"/>
    <numFmt numFmtId="165" formatCode="[h]"/>
    <numFmt numFmtId="166" formatCode="[m]"/>
    <numFmt numFmtId="167" formatCode="dd/mm/yy;@"/>
  </numFmts>
  <fonts count="17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rgb="FFC00000"/>
      <name val="Times New Roman"/>
      <family val="1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b/>
      <i/>
      <sz val="11"/>
      <color rgb="FFC00000"/>
      <name val="Calibri"/>
      <family val="2"/>
      <scheme val="minor"/>
    </font>
    <font>
      <b/>
      <i/>
      <sz val="9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06">
    <xf numFmtId="0" fontId="0" fillId="0" borderId="0" xfId="0"/>
    <xf numFmtId="0" fontId="0" fillId="4" borderId="0" xfId="0" applyFill="1"/>
    <xf numFmtId="0" fontId="0" fillId="6" borderId="0" xfId="0" applyFill="1"/>
    <xf numFmtId="165" fontId="1" fillId="2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left" vertical="center" indent="1"/>
    </xf>
    <xf numFmtId="0" fontId="1" fillId="2" borderId="2" xfId="0" quotePrefix="1" applyFont="1" applyFill="1" applyBorder="1" applyAlignment="1">
      <alignment horizontal="left" vertical="center" inden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164" fontId="0" fillId="8" borderId="3" xfId="0" applyNumberFormat="1" applyFill="1" applyBorder="1" applyAlignment="1" applyProtection="1">
      <alignment horizontal="center" vertical="center"/>
      <protection locked="0"/>
    </xf>
    <xf numFmtId="164" fontId="0" fillId="8" borderId="3" xfId="0" applyNumberFormat="1" applyFill="1" applyBorder="1" applyAlignment="1" applyProtection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/>
    <xf numFmtId="0" fontId="5" fillId="7" borderId="2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164" fontId="0" fillId="6" borderId="0" xfId="0" applyNumberFormat="1" applyFill="1" applyAlignment="1">
      <alignment horizontal="left" vertical="center"/>
    </xf>
    <xf numFmtId="0" fontId="0" fillId="4" borderId="0" xfId="0" applyFill="1" applyProtection="1">
      <protection locked="0"/>
    </xf>
    <xf numFmtId="164" fontId="2" fillId="8" borderId="6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Border="1"/>
    <xf numFmtId="164" fontId="0" fillId="6" borderId="0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Border="1" applyAlignment="1">
      <alignment horizontal="center" vertical="center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164" fontId="0" fillId="6" borderId="0" xfId="0" applyNumberForma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4" fillId="5" borderId="7" xfId="0" applyFont="1" applyFill="1" applyBorder="1"/>
    <xf numFmtId="0" fontId="4" fillId="5" borderId="11" xfId="0" applyFont="1" applyFill="1" applyBorder="1"/>
    <xf numFmtId="0" fontId="9" fillId="7" borderId="13" xfId="0" applyFont="1" applyFill="1" applyBorder="1" applyAlignment="1" applyProtection="1">
      <alignment horizontal="center" vertical="center"/>
      <protection locked="0"/>
    </xf>
    <xf numFmtId="164" fontId="12" fillId="2" borderId="6" xfId="0" applyNumberFormat="1" applyFont="1" applyFill="1" applyBorder="1" applyAlignment="1" applyProtection="1">
      <alignment horizontal="center" vertical="center"/>
      <protection hidden="1"/>
    </xf>
    <xf numFmtId="164" fontId="12" fillId="2" borderId="25" xfId="0" applyNumberFormat="1" applyFont="1" applyFill="1" applyBorder="1" applyAlignment="1" applyProtection="1">
      <alignment horizontal="center" vertical="center"/>
      <protection hidden="1"/>
    </xf>
    <xf numFmtId="164" fontId="13" fillId="2" borderId="1" xfId="0" applyNumberFormat="1" applyFont="1" applyFill="1" applyBorder="1" applyAlignment="1" applyProtection="1">
      <protection hidden="1"/>
    </xf>
    <xf numFmtId="0" fontId="4" fillId="5" borderId="2" xfId="1" applyNumberFormat="1" applyFont="1" applyFill="1" applyBorder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horizontal="center" vertical="center"/>
    </xf>
    <xf numFmtId="164" fontId="5" fillId="5" borderId="23" xfId="0" applyNumberFormat="1" applyFont="1" applyFill="1" applyBorder="1" applyAlignment="1" applyProtection="1">
      <alignment horizontal="center" textRotation="255"/>
    </xf>
    <xf numFmtId="0" fontId="1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164" fontId="4" fillId="7" borderId="15" xfId="0" applyNumberFormat="1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right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0" fillId="5" borderId="20" xfId="0" applyFont="1" applyFill="1" applyBorder="1" applyAlignment="1" applyProtection="1">
      <alignment horizontal="left" vertical="center"/>
      <protection hidden="1"/>
    </xf>
    <xf numFmtId="164" fontId="12" fillId="2" borderId="12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4" fillId="5" borderId="30" xfId="0" applyFont="1" applyFill="1" applyBorder="1" applyAlignment="1">
      <alignment horizontal="center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center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10" fillId="9" borderId="2" xfId="0" applyFont="1" applyFill="1" applyBorder="1" applyAlignment="1" applyProtection="1">
      <alignment horizontal="center" vertical="center"/>
      <protection hidden="1"/>
    </xf>
    <xf numFmtId="0" fontId="10" fillId="9" borderId="5" xfId="0" applyFont="1" applyFill="1" applyBorder="1" applyAlignment="1" applyProtection="1">
      <alignment horizontal="center" vertical="center"/>
      <protection hidden="1"/>
    </xf>
    <xf numFmtId="165" fontId="1" fillId="9" borderId="3" xfId="0" applyNumberFormat="1" applyFont="1" applyFill="1" applyBorder="1" applyAlignment="1" applyProtection="1">
      <alignment horizontal="right" vertical="center"/>
      <protection hidden="1"/>
    </xf>
    <xf numFmtId="166" fontId="10" fillId="9" borderId="6" xfId="0" applyNumberFormat="1" applyFont="1" applyFill="1" applyBorder="1" applyAlignment="1" applyProtection="1">
      <alignment horizontal="center" vertical="center"/>
      <protection hidden="1"/>
    </xf>
    <xf numFmtId="0" fontId="10" fillId="9" borderId="5" xfId="0" applyNumberFormat="1" applyFont="1" applyFill="1" applyBorder="1" applyAlignment="1" applyProtection="1">
      <alignment horizontal="center" vertical="center"/>
      <protection hidden="1"/>
    </xf>
    <xf numFmtId="0" fontId="10" fillId="9" borderId="13" xfId="0" applyFont="1" applyFill="1" applyBorder="1" applyAlignment="1" applyProtection="1">
      <alignment horizontal="center" vertical="center"/>
      <protection hidden="1"/>
    </xf>
    <xf numFmtId="164" fontId="4" fillId="5" borderId="2" xfId="0" applyNumberFormat="1" applyFont="1" applyFill="1" applyBorder="1" applyAlignment="1" applyProtection="1">
      <alignment horizontal="center" vertical="center"/>
    </xf>
    <xf numFmtId="0" fontId="14" fillId="5" borderId="21" xfId="0" applyNumberFormat="1" applyFont="1" applyFill="1" applyBorder="1" applyAlignment="1" applyProtection="1">
      <alignment horizontal="center" textRotation="255"/>
    </xf>
    <xf numFmtId="0" fontId="14" fillId="5" borderId="22" xfId="0" applyNumberFormat="1" applyFont="1" applyFill="1" applyBorder="1" applyAlignment="1" applyProtection="1">
      <alignment horizontal="center" textRotation="255"/>
    </xf>
    <xf numFmtId="0" fontId="4" fillId="7" borderId="27" xfId="0" applyFont="1" applyFill="1" applyBorder="1" applyAlignment="1" applyProtection="1">
      <alignment horizontal="center" vertical="top"/>
      <protection locked="0"/>
    </xf>
    <xf numFmtId="0" fontId="4" fillId="7" borderId="19" xfId="0" applyFont="1" applyFill="1" applyBorder="1" applyAlignment="1" applyProtection="1">
      <alignment horizontal="center" vertical="top"/>
      <protection locked="0"/>
    </xf>
    <xf numFmtId="0" fontId="4" fillId="7" borderId="28" xfId="0" applyFont="1" applyFill="1" applyBorder="1" applyAlignment="1" applyProtection="1">
      <alignment horizontal="center" vertical="top"/>
      <protection locked="0"/>
    </xf>
    <xf numFmtId="0" fontId="4" fillId="5" borderId="2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7" fontId="5" fillId="7" borderId="29" xfId="0" applyNumberFormat="1" applyFont="1" applyFill="1" applyBorder="1" applyAlignment="1" applyProtection="1">
      <alignment horizontal="center" vertical="center"/>
      <protection locked="0"/>
    </xf>
    <xf numFmtId="167" fontId="5" fillId="7" borderId="31" xfId="0" applyNumberFormat="1" applyFont="1" applyFill="1" applyBorder="1" applyAlignment="1" applyProtection="1">
      <alignment horizontal="center" vertical="center"/>
      <protection locked="0"/>
    </xf>
    <xf numFmtId="0" fontId="5" fillId="7" borderId="30" xfId="0" applyFont="1" applyFill="1" applyBorder="1" applyAlignment="1" applyProtection="1">
      <alignment horizontal="center" vertical="center"/>
      <protection locked="0"/>
    </xf>
    <xf numFmtId="0" fontId="5" fillId="7" borderId="32" xfId="0" applyFont="1" applyFill="1" applyBorder="1" applyAlignment="1" applyProtection="1">
      <alignment horizontal="center" vertical="center"/>
      <protection locked="0"/>
    </xf>
    <xf numFmtId="164" fontId="5" fillId="7" borderId="29" xfId="0" applyNumberFormat="1" applyFont="1" applyFill="1" applyBorder="1" applyAlignment="1" applyProtection="1">
      <alignment horizontal="center" vertical="center"/>
      <protection locked="0"/>
    </xf>
    <xf numFmtId="164" fontId="5" fillId="7" borderId="31" xfId="0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7" borderId="24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167" fontId="10" fillId="9" borderId="3" xfId="0" applyNumberFormat="1" applyFont="1" applyFill="1" applyBorder="1" applyAlignment="1" applyProtection="1">
      <alignment horizontal="center" vertical="center"/>
    </xf>
    <xf numFmtId="167" fontId="10" fillId="9" borderId="1" xfId="0" applyNumberFormat="1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" fontId="8" fillId="5" borderId="11" xfId="0" quotePrefix="1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hidden="1"/>
    </xf>
    <xf numFmtId="16" fontId="8" fillId="5" borderId="14" xfId="0" quotePrefix="1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5" fillId="5" borderId="6" xfId="0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  <protection hidden="1"/>
    </xf>
    <xf numFmtId="0" fontId="16" fillId="2" borderId="17" xfId="0" applyFont="1" applyFill="1" applyBorder="1" applyAlignment="1" applyProtection="1">
      <alignment horizontal="center" vertical="center"/>
      <protection hidden="1"/>
    </xf>
  </cellXfs>
  <cellStyles count="2">
    <cellStyle name="Migliaia" xfId="1" builtinId="3"/>
    <cellStyle name="Normale" xfId="0" builtinId="0"/>
  </cellStyles>
  <dxfs count="1">
    <dxf>
      <font>
        <condense val="0"/>
        <extend val="0"/>
        <color indexed="44"/>
      </font>
    </dxf>
  </dxfs>
  <tableStyles count="0" defaultTableStyle="TableStyleMedium9" defaultPivotStyle="PivotStyleLight16"/>
  <colors>
    <mruColors>
      <color rgb="FFFFFF99"/>
      <color rgb="FFFFFF00"/>
      <color rgb="FF99CCFF"/>
      <color rgb="FFFF0000"/>
      <color rgb="FFC00000"/>
      <color rgb="FFCCFFCC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4</xdr:row>
      <xdr:rowOff>22860</xdr:rowOff>
    </xdr:from>
    <xdr:to>
      <xdr:col>6</xdr:col>
      <xdr:colOff>129539</xdr:colOff>
      <xdr:row>4</xdr:row>
      <xdr:rowOff>152400</xdr:rowOff>
    </xdr:to>
    <xdr:sp macro="" textlink="">
      <xdr:nvSpPr>
        <xdr:cNvPr id="2" name="Freccia in giù 1"/>
        <xdr:cNvSpPr/>
      </xdr:nvSpPr>
      <xdr:spPr>
        <a:xfrm>
          <a:off x="2773680" y="762000"/>
          <a:ext cx="83819" cy="1295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RowColHeaders="0" workbookViewId="0">
      <selection activeCell="C2" sqref="C2:D2"/>
    </sheetView>
  </sheetViews>
  <sheetFormatPr defaultRowHeight="15"/>
  <cols>
    <col min="1" max="1" width="1.7109375" customWidth="1"/>
    <col min="2" max="2" width="17.140625" customWidth="1"/>
    <col min="3" max="6" width="7.7109375" customWidth="1"/>
    <col min="7" max="7" width="2.7109375" customWidth="1"/>
    <col min="8" max="8" width="26.85546875" customWidth="1"/>
  </cols>
  <sheetData>
    <row r="1" spans="1:8" ht="15" customHeight="1" thickBot="1">
      <c r="A1" s="22"/>
      <c r="B1" s="2"/>
      <c r="C1" s="2"/>
      <c r="D1" s="53"/>
      <c r="E1" s="2"/>
      <c r="F1" s="53"/>
      <c r="G1" s="33"/>
      <c r="H1" s="2"/>
    </row>
    <row r="2" spans="1:8" ht="14.45" customHeight="1">
      <c r="A2" s="1"/>
      <c r="B2" s="34" t="s">
        <v>25</v>
      </c>
      <c r="C2" s="73"/>
      <c r="D2" s="74"/>
      <c r="E2" s="77"/>
      <c r="F2" s="78"/>
      <c r="G2" s="65" t="s">
        <v>27</v>
      </c>
      <c r="H2" s="21"/>
    </row>
    <row r="3" spans="1:8">
      <c r="A3" s="1"/>
      <c r="B3" s="35" t="s">
        <v>24</v>
      </c>
      <c r="C3" s="79"/>
      <c r="D3" s="80"/>
      <c r="E3" s="80"/>
      <c r="F3" s="81"/>
      <c r="G3" s="66"/>
      <c r="H3" s="2"/>
    </row>
    <row r="4" spans="1:8">
      <c r="A4" s="1"/>
      <c r="B4" s="35" t="s">
        <v>23</v>
      </c>
      <c r="C4" s="75"/>
      <c r="D4" s="76"/>
      <c r="E4" s="79"/>
      <c r="F4" s="81"/>
      <c r="G4" s="66"/>
      <c r="H4" s="20"/>
    </row>
    <row r="5" spans="1:8">
      <c r="A5" s="1"/>
      <c r="B5" s="82" t="s">
        <v>22</v>
      </c>
      <c r="C5" s="83"/>
      <c r="D5" s="84"/>
      <c r="E5" s="56" t="s">
        <v>17</v>
      </c>
      <c r="F5" s="54" t="s">
        <v>21</v>
      </c>
      <c r="G5" s="42"/>
      <c r="H5" s="2"/>
    </row>
    <row r="6" spans="1:8">
      <c r="A6" s="1"/>
      <c r="B6" s="85"/>
      <c r="C6" s="86"/>
      <c r="D6" s="87"/>
      <c r="E6" s="19"/>
      <c r="F6" s="55"/>
      <c r="G6" s="36"/>
      <c r="H6" s="2"/>
    </row>
    <row r="7" spans="1:8">
      <c r="A7" s="1"/>
      <c r="B7" s="85"/>
      <c r="C7" s="86"/>
      <c r="D7" s="87"/>
      <c r="E7" s="19"/>
      <c r="F7" s="55"/>
      <c r="G7" s="48" t="str">
        <f>IF(G6="","",IF(G6="A","B","A"))</f>
        <v/>
      </c>
      <c r="H7" s="2"/>
    </row>
    <row r="8" spans="1:8">
      <c r="A8" s="1"/>
      <c r="B8" s="70" t="s">
        <v>20</v>
      </c>
      <c r="C8" s="71"/>
      <c r="D8" s="71"/>
      <c r="E8" s="71"/>
      <c r="F8" s="71"/>
      <c r="G8" s="72"/>
      <c r="H8" s="2"/>
    </row>
    <row r="9" spans="1:8" ht="41.25" customHeight="1" thickBot="1">
      <c r="A9" s="1"/>
      <c r="B9" s="67"/>
      <c r="C9" s="68"/>
      <c r="D9" s="68"/>
      <c r="E9" s="68"/>
      <c r="F9" s="68"/>
      <c r="G9" s="69"/>
      <c r="H9" s="2"/>
    </row>
    <row r="10" spans="1:8" ht="115.5" customHeight="1">
      <c r="A10" s="1"/>
      <c r="B10" s="2"/>
      <c r="C10" s="2"/>
      <c r="D10" s="53"/>
      <c r="E10" s="2"/>
      <c r="F10" s="53"/>
      <c r="G10" s="33"/>
      <c r="H10" s="2"/>
    </row>
  </sheetData>
  <sheetProtection password="CC37" sheet="1" objects="1" scenarios="1" selectLockedCells="1"/>
  <mergeCells count="11">
    <mergeCell ref="G2:G4"/>
    <mergeCell ref="B9:G9"/>
    <mergeCell ref="B8:G8"/>
    <mergeCell ref="C2:D2"/>
    <mergeCell ref="C4:D4"/>
    <mergeCell ref="E2:F2"/>
    <mergeCell ref="C3:F3"/>
    <mergeCell ref="E4:F4"/>
    <mergeCell ref="B5:D5"/>
    <mergeCell ref="B6:D6"/>
    <mergeCell ref="B7:D7"/>
  </mergeCells>
  <dataValidations count="1">
    <dataValidation type="list" operator="equal" allowBlank="1" showInputMessage="1" showErrorMessage="1" sqref="G6">
      <formula1>"A,B"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"/>
  <sheetViews>
    <sheetView showGridLines="0" showRowColHeaders="0" tabSelected="1" topLeftCell="B1" workbookViewId="0">
      <selection activeCell="E4" sqref="E4"/>
    </sheetView>
  </sheetViews>
  <sheetFormatPr defaultRowHeight="15"/>
  <cols>
    <col min="1" max="1" width="9.140625" hidden="1" customWidth="1"/>
    <col min="2" max="2" width="1.7109375" customWidth="1"/>
    <col min="3" max="3" width="2.42578125" customWidth="1"/>
    <col min="4" max="4" width="1.7109375" bestFit="1" customWidth="1"/>
    <col min="5" max="9" width="5.7109375" customWidth="1"/>
    <col min="10" max="10" width="5" customWidth="1"/>
    <col min="11" max="15" width="5.7109375" customWidth="1"/>
    <col min="16" max="16" width="18.42578125" customWidth="1"/>
  </cols>
  <sheetData>
    <row r="1" spans="1:18" ht="12" customHeight="1" thickBot="1">
      <c r="B1" s="2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8">
      <c r="B2" s="24"/>
      <c r="C2" s="93" t="s">
        <v>4</v>
      </c>
      <c r="D2" s="94"/>
      <c r="E2" s="94"/>
      <c r="F2" s="98" t="s">
        <v>18</v>
      </c>
      <c r="G2" s="99"/>
      <c r="H2" s="99"/>
      <c r="I2" s="99"/>
      <c r="J2" s="100"/>
      <c r="K2" s="100"/>
      <c r="L2" s="99"/>
      <c r="M2" s="99"/>
      <c r="N2" s="99"/>
      <c r="O2" s="101"/>
      <c r="P2" s="2"/>
    </row>
    <row r="3" spans="1:18">
      <c r="A3" s="12">
        <v>2.0833333333333333E-3</v>
      </c>
      <c r="B3" s="25"/>
      <c r="C3" s="95" t="s">
        <v>8</v>
      </c>
      <c r="D3" s="15" t="s">
        <v>13</v>
      </c>
      <c r="E3" s="64" t="str">
        <f>IF(dati!E2="","",dati!E2)</f>
        <v/>
      </c>
      <c r="F3" s="102" t="str">
        <f>IF(dati!G6="","",IF(dati!G6="A",dati!B6,dati!B7))</f>
        <v/>
      </c>
      <c r="G3" s="102"/>
      <c r="H3" s="102"/>
      <c r="I3" s="102"/>
      <c r="J3" s="91" t="str">
        <f>IF(dati!C2="","",dati!C2)</f>
        <v/>
      </c>
      <c r="K3" s="92"/>
      <c r="L3" s="102" t="str">
        <f>IF(dati!G7="","",IF(dati!G7="B",dati!B7,dati!B6))</f>
        <v/>
      </c>
      <c r="M3" s="102"/>
      <c r="N3" s="102"/>
      <c r="O3" s="103"/>
      <c r="P3" s="2"/>
    </row>
    <row r="4" spans="1:18">
      <c r="A4" s="14" t="e">
        <f>FIXED(O11,2)</f>
        <v>#VALUE!</v>
      </c>
      <c r="B4" s="26"/>
      <c r="C4" s="95"/>
      <c r="D4" s="15" t="s">
        <v>14</v>
      </c>
      <c r="E4" s="46"/>
      <c r="F4" s="43" t="s">
        <v>0</v>
      </c>
      <c r="G4" s="4" t="s">
        <v>1</v>
      </c>
      <c r="H4" s="4" t="s">
        <v>2</v>
      </c>
      <c r="I4" s="11" t="s">
        <v>17</v>
      </c>
      <c r="J4" s="11" t="s">
        <v>6</v>
      </c>
      <c r="K4" s="11" t="s">
        <v>7</v>
      </c>
      <c r="L4" s="11" t="s">
        <v>17</v>
      </c>
      <c r="M4" s="4" t="s">
        <v>2</v>
      </c>
      <c r="N4" s="4" t="s">
        <v>1</v>
      </c>
      <c r="O4" s="29" t="s">
        <v>0</v>
      </c>
      <c r="P4" s="2"/>
    </row>
    <row r="5" spans="1:18">
      <c r="A5" s="14" t="e">
        <f>FIXED(A6,2)</f>
        <v>#VALUE!</v>
      </c>
      <c r="B5" s="26"/>
      <c r="C5" s="95" t="s">
        <v>9</v>
      </c>
      <c r="D5" s="15" t="s">
        <v>13</v>
      </c>
      <c r="E5" s="64" t="str">
        <f>IF(E4="","",E4+A3)</f>
        <v/>
      </c>
      <c r="F5" s="44"/>
      <c r="G5" s="9"/>
      <c r="H5" s="40" t="str">
        <f>IF(OR(I5="",L5=""),"",IF(I5&gt;L5,1,0))</f>
        <v/>
      </c>
      <c r="I5" s="9"/>
      <c r="J5" s="5" t="s">
        <v>8</v>
      </c>
      <c r="K5" s="7" t="str">
        <f>IF(E4="","",E4-E3)</f>
        <v/>
      </c>
      <c r="L5" s="9"/>
      <c r="M5" s="41" t="str">
        <f>IF(OR(I5="",L5=""),"",IF(I5&lt;L5,1,0))</f>
        <v/>
      </c>
      <c r="N5" s="9"/>
      <c r="O5" s="30"/>
      <c r="P5" s="2"/>
    </row>
    <row r="6" spans="1:18">
      <c r="A6" s="23" t="str">
        <f>IF(O11="","",IF(AND(E10="",E12=""),K10+A8,IF(E12="",K10+A10,K10+A12)))</f>
        <v/>
      </c>
      <c r="B6" s="27"/>
      <c r="C6" s="95"/>
      <c r="D6" s="15" t="s">
        <v>14</v>
      </c>
      <c r="E6" s="46"/>
      <c r="F6" s="45"/>
      <c r="G6" s="9"/>
      <c r="H6" s="40" t="str">
        <f t="shared" ref="H6:H9" si="0">IF(OR(I6="",L6=""),"",IF(I6&gt;L6,1,0))</f>
        <v/>
      </c>
      <c r="I6" s="9"/>
      <c r="J6" s="6" t="s">
        <v>9</v>
      </c>
      <c r="K6" s="8" t="str">
        <f>IF(E6="","",E6-E5)</f>
        <v/>
      </c>
      <c r="L6" s="9"/>
      <c r="M6" s="41" t="str">
        <f t="shared" ref="M6:M9" si="1">IF(OR(I6="",L6=""),"",IF(I6&lt;L6,1,0))</f>
        <v/>
      </c>
      <c r="N6" s="9"/>
      <c r="O6" s="30"/>
      <c r="P6" s="2"/>
    </row>
    <row r="7" spans="1:18">
      <c r="B7" s="24"/>
      <c r="C7" s="95" t="s">
        <v>10</v>
      </c>
      <c r="D7" s="15" t="s">
        <v>13</v>
      </c>
      <c r="E7" s="64" t="str">
        <f>IF(E6="","",E6+A3)</f>
        <v/>
      </c>
      <c r="F7" s="45"/>
      <c r="G7" s="10"/>
      <c r="H7" s="40" t="str">
        <f t="shared" si="0"/>
        <v/>
      </c>
      <c r="I7" s="9"/>
      <c r="J7" s="6" t="s">
        <v>10</v>
      </c>
      <c r="K7" s="8" t="str">
        <f>IF(E8="","",E8-E7)</f>
        <v/>
      </c>
      <c r="L7" s="9"/>
      <c r="M7" s="41" t="str">
        <f t="shared" si="1"/>
        <v/>
      </c>
      <c r="N7" s="9"/>
      <c r="O7" s="30"/>
      <c r="P7" s="2"/>
    </row>
    <row r="8" spans="1:18">
      <c r="A8" s="13">
        <v>4.1666666666666666E-3</v>
      </c>
      <c r="B8" s="28"/>
      <c r="C8" s="95"/>
      <c r="D8" s="15" t="s">
        <v>14</v>
      </c>
      <c r="E8" s="46"/>
      <c r="F8" s="45"/>
      <c r="G8" s="9"/>
      <c r="H8" s="40" t="str">
        <f t="shared" si="0"/>
        <v/>
      </c>
      <c r="I8" s="9"/>
      <c r="J8" s="6" t="s">
        <v>11</v>
      </c>
      <c r="K8" s="8" t="str">
        <f>IF(E10="","",E10-E9)</f>
        <v/>
      </c>
      <c r="L8" s="9"/>
      <c r="M8" s="41" t="str">
        <f t="shared" si="1"/>
        <v/>
      </c>
      <c r="N8" s="9"/>
      <c r="O8" s="30"/>
      <c r="P8" s="2"/>
    </row>
    <row r="9" spans="1:18">
      <c r="B9" s="24"/>
      <c r="C9" s="95" t="s">
        <v>11</v>
      </c>
      <c r="D9" s="15" t="s">
        <v>13</v>
      </c>
      <c r="E9" s="64" t="str">
        <f>IF(E10="","",E8+A3)</f>
        <v/>
      </c>
      <c r="F9" s="45"/>
      <c r="G9" s="9"/>
      <c r="H9" s="40" t="str">
        <f t="shared" si="0"/>
        <v/>
      </c>
      <c r="I9" s="9"/>
      <c r="J9" s="6" t="s">
        <v>12</v>
      </c>
      <c r="K9" s="8" t="str">
        <f>IF(E12="","",E12-E11)</f>
        <v/>
      </c>
      <c r="L9" s="9"/>
      <c r="M9" s="41" t="str">
        <f t="shared" si="1"/>
        <v/>
      </c>
      <c r="N9" s="9"/>
      <c r="O9" s="30"/>
      <c r="P9" s="2"/>
    </row>
    <row r="10" spans="1:18">
      <c r="A10" s="13">
        <v>6.2499999999999995E-3</v>
      </c>
      <c r="B10" s="28"/>
      <c r="C10" s="95"/>
      <c r="D10" s="15" t="s">
        <v>14</v>
      </c>
      <c r="E10" s="46"/>
      <c r="F10" s="57">
        <f>SUM(F5:F9)</f>
        <v>0</v>
      </c>
      <c r="G10" s="58">
        <f>SUM(G5:G9)</f>
        <v>0</v>
      </c>
      <c r="H10" s="59" t="str">
        <f>IF(E8="","",SUM(H5:H9))</f>
        <v/>
      </c>
      <c r="I10" s="58">
        <f>SUM(I5:I9)</f>
        <v>0</v>
      </c>
      <c r="J10" s="60" t="s">
        <v>26</v>
      </c>
      <c r="K10" s="61" t="str">
        <f>IF(K5="","",SUM(K5:K9))</f>
        <v/>
      </c>
      <c r="L10" s="58">
        <f>SUM(L5:L9)</f>
        <v>0</v>
      </c>
      <c r="M10" s="62" t="str">
        <f>IF(E8="","",SUM(M5:M9))</f>
        <v/>
      </c>
      <c r="N10" s="59">
        <f>SUM(N5:N9)</f>
        <v>0</v>
      </c>
      <c r="O10" s="63">
        <f>SUM(O5:O9)</f>
        <v>0</v>
      </c>
      <c r="P10" s="2"/>
    </row>
    <row r="11" spans="1:18">
      <c r="B11" s="24"/>
      <c r="C11" s="95" t="s">
        <v>12</v>
      </c>
      <c r="D11" s="15" t="s">
        <v>13</v>
      </c>
      <c r="E11" s="64" t="str">
        <f>IF(E12="","",E10+A3)</f>
        <v/>
      </c>
      <c r="F11" s="96" t="s">
        <v>15</v>
      </c>
      <c r="G11" s="96"/>
      <c r="H11" s="37" t="str">
        <f>E3</f>
        <v/>
      </c>
      <c r="I11" s="39"/>
      <c r="J11" s="3" t="s">
        <v>16</v>
      </c>
      <c r="K11" s="38">
        <f>IF(E9="",E8,IF(E11="",E10,E12))</f>
        <v>0</v>
      </c>
      <c r="L11" s="96" t="s">
        <v>19</v>
      </c>
      <c r="M11" s="96"/>
      <c r="N11" s="96"/>
      <c r="O11" s="52" t="str">
        <f>IF(E8="","",K11-H11)</f>
        <v/>
      </c>
      <c r="P11" s="2"/>
      <c r="R11" s="18"/>
    </row>
    <row r="12" spans="1:18" ht="15.75" thickBot="1">
      <c r="A12" s="13">
        <v>8.3333333333333332E-3</v>
      </c>
      <c r="B12" s="28"/>
      <c r="C12" s="97"/>
      <c r="D12" s="31" t="s">
        <v>14</v>
      </c>
      <c r="E12" s="47"/>
      <c r="F12" s="88" t="str">
        <f>IF(E8="","",IF(OR(E4&lt;E3,E6&lt;E5,E8&lt;E7,E10&lt;E9,E12&lt;E11,E10&lt;E9,E12&lt;E11),"verifica orario!","orario corretto"))</f>
        <v/>
      </c>
      <c r="G12" s="88"/>
      <c r="H12" s="89"/>
      <c r="I12" s="32" t="s">
        <v>5</v>
      </c>
      <c r="J12" s="104" t="str">
        <f>IF(OR(H10=3,M10=3),IF(H10&gt;M10,F3,IF(M10&gt;H10,L3,"")),"")</f>
        <v/>
      </c>
      <c r="K12" s="104"/>
      <c r="L12" s="105"/>
      <c r="M12" s="49" t="str">
        <f>IF(H10=3,H10,IF(M10=3,M10,""))</f>
        <v/>
      </c>
      <c r="N12" s="50" t="s">
        <v>3</v>
      </c>
      <c r="O12" s="51" t="str">
        <f>IF(H10=3,M10,IF(M10=3,H10,""))</f>
        <v/>
      </c>
      <c r="P12" s="2"/>
    </row>
    <row r="13" spans="1:18" ht="76.5" customHeight="1">
      <c r="B13" s="24"/>
      <c r="C13" s="1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</row>
    <row r="15" spans="1:18">
      <c r="O15" s="16"/>
      <c r="P15" s="17"/>
      <c r="Q15" s="17"/>
      <c r="R15" s="17"/>
    </row>
  </sheetData>
  <sheetProtection password="CC37" sheet="1" objects="1" scenarios="1" selectLockedCells="1"/>
  <mergeCells count="15">
    <mergeCell ref="F12:H12"/>
    <mergeCell ref="C1:P1"/>
    <mergeCell ref="J3:K3"/>
    <mergeCell ref="C2:E2"/>
    <mergeCell ref="C3:C4"/>
    <mergeCell ref="L11:N11"/>
    <mergeCell ref="C5:C6"/>
    <mergeCell ref="C7:C8"/>
    <mergeCell ref="C9:C10"/>
    <mergeCell ref="C11:C12"/>
    <mergeCell ref="F2:O2"/>
    <mergeCell ref="F3:I3"/>
    <mergeCell ref="L3:O3"/>
    <mergeCell ref="F11:G11"/>
    <mergeCell ref="J12:L12"/>
  </mergeCells>
  <conditionalFormatting sqref="J10:J11">
    <cfRule type="cellIs" dxfId="0" priority="2" stopIfTrue="1" operator="equal">
      <formula>60</formula>
    </cfRule>
  </conditionalFormatting>
  <dataValidations count="2">
    <dataValidation type="whole" allowBlank="1" showInputMessage="1" showErrorMessage="1" errorTitle="ATTENZIONE!" error="Non si possono richiedere più di due tempi" sqref="F5:F9 O5:O9">
      <formula1>0</formula1>
      <formula2>2</formula2>
    </dataValidation>
    <dataValidation type="whole" allowBlank="1" showErrorMessage="1" errorTitle="ATTENZIONE!" error="Si possono effettuare al massimo 6 sostituzioni" sqref="G5:G9 N5:N9">
      <formula1>0</formula1>
      <formula2>6</formula2>
    </dataValidation>
  </dataValidations>
  <pageMargins left="0.7" right="0.7" top="0.75" bottom="0.75" header="0.3" footer="0.3"/>
  <pageSetup paperSize="9" orientation="portrait" verticalDpi="0" r:id="rId1"/>
  <ignoredErrors>
    <ignoredError sqref="E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referto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Polliotto</dc:creator>
  <cp:lastModifiedBy>Mauro Polliotto</cp:lastModifiedBy>
  <cp:lastPrinted>2016-05-20T16:51:38Z</cp:lastPrinted>
  <dcterms:created xsi:type="dcterms:W3CDTF">2016-05-19T15:01:42Z</dcterms:created>
  <dcterms:modified xsi:type="dcterms:W3CDTF">2021-11-16T17:50:22Z</dcterms:modified>
</cp:coreProperties>
</file>